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ANCIERA - PRESPTO\AÑO 2023\REQUERIMIENTO DRA. ELIZABETH MARTINEZ\"/>
    </mc:Choice>
  </mc:AlternateContent>
  <bookViews>
    <workbookView xWindow="0" yWindow="0" windowWidth="28800" windowHeight="12435"/>
  </bookViews>
  <sheets>
    <sheet name="INVERSION " sheetId="1" r:id="rId1"/>
  </sheets>
  <definedNames>
    <definedName name="_xlnm.Print_Titles" localSheetId="0">'INVERSION '!$7:$7</definedName>
  </definedNames>
  <calcPr calcId="152511"/>
</workbook>
</file>

<file path=xl/calcChain.xml><?xml version="1.0" encoding="utf-8"?>
<calcChain xmlns="http://schemas.openxmlformats.org/spreadsheetml/2006/main">
  <c r="U29" i="1" l="1"/>
  <c r="T29" i="1"/>
  <c r="S29" i="1"/>
  <c r="R29" i="1"/>
  <c r="U28" i="1"/>
  <c r="T28" i="1"/>
  <c r="S28" i="1"/>
  <c r="R28" i="1"/>
  <c r="U27" i="1"/>
  <c r="T27" i="1"/>
  <c r="S27" i="1"/>
  <c r="R27" i="1"/>
  <c r="U25" i="1"/>
  <c r="T25" i="1"/>
  <c r="S25" i="1"/>
  <c r="R25" i="1"/>
  <c r="U24" i="1"/>
  <c r="T24" i="1"/>
  <c r="S24" i="1"/>
  <c r="R24" i="1"/>
  <c r="U22" i="1"/>
  <c r="T22" i="1"/>
  <c r="S22" i="1"/>
  <c r="R22" i="1"/>
  <c r="U21" i="1"/>
  <c r="T21" i="1"/>
  <c r="S21" i="1"/>
  <c r="R21" i="1"/>
  <c r="U20" i="1"/>
  <c r="T20" i="1"/>
  <c r="S20" i="1"/>
  <c r="R20" i="1"/>
  <c r="U19" i="1"/>
  <c r="T19" i="1"/>
  <c r="S19" i="1"/>
  <c r="R19" i="1"/>
  <c r="U18" i="1"/>
  <c r="T18" i="1"/>
  <c r="S18" i="1"/>
  <c r="R18" i="1"/>
  <c r="U17" i="1"/>
  <c r="T17" i="1"/>
  <c r="S17" i="1"/>
  <c r="R17" i="1"/>
  <c r="U16" i="1"/>
  <c r="T16" i="1"/>
  <c r="S16" i="1"/>
  <c r="R16" i="1"/>
  <c r="U15" i="1"/>
  <c r="T15" i="1"/>
  <c r="S15" i="1"/>
  <c r="R15" i="1"/>
  <c r="U14" i="1"/>
  <c r="T14" i="1"/>
  <c r="S14" i="1"/>
  <c r="R14" i="1"/>
  <c r="U13" i="1"/>
  <c r="T13" i="1"/>
  <c r="S13" i="1"/>
  <c r="R13" i="1"/>
  <c r="U12" i="1"/>
  <c r="T12" i="1"/>
  <c r="S12" i="1"/>
  <c r="R12" i="1"/>
  <c r="U10" i="1"/>
  <c r="T10" i="1"/>
  <c r="S10" i="1"/>
  <c r="R10" i="1"/>
  <c r="U9" i="1"/>
  <c r="T9" i="1"/>
  <c r="S9" i="1"/>
  <c r="R9" i="1"/>
  <c r="Q30" i="1"/>
  <c r="P30" i="1"/>
  <c r="O30" i="1"/>
  <c r="N30" i="1"/>
  <c r="M30" i="1"/>
  <c r="L30" i="1"/>
  <c r="K30" i="1"/>
  <c r="J30" i="1"/>
  <c r="I30" i="1"/>
  <c r="Q26" i="1"/>
  <c r="P26" i="1"/>
  <c r="O26" i="1"/>
  <c r="N26" i="1"/>
  <c r="M26" i="1"/>
  <c r="L26" i="1"/>
  <c r="K26" i="1"/>
  <c r="J26" i="1"/>
  <c r="I26" i="1"/>
  <c r="Q23" i="1"/>
  <c r="P23" i="1"/>
  <c r="O23" i="1"/>
  <c r="N23" i="1"/>
  <c r="M23" i="1"/>
  <c r="L23" i="1"/>
  <c r="R23" i="1" s="1"/>
  <c r="K23" i="1"/>
  <c r="J23" i="1"/>
  <c r="I23" i="1"/>
  <c r="Q11" i="1"/>
  <c r="P11" i="1"/>
  <c r="O11" i="1"/>
  <c r="N11" i="1"/>
  <c r="M11" i="1"/>
  <c r="L11" i="1"/>
  <c r="K11" i="1"/>
  <c r="J11" i="1"/>
  <c r="I11" i="1"/>
  <c r="T30" i="1" l="1"/>
  <c r="R11" i="1"/>
  <c r="S23" i="1"/>
  <c r="S26" i="1"/>
  <c r="T26" i="1"/>
  <c r="S30" i="1"/>
  <c r="U26" i="1"/>
  <c r="U30" i="1"/>
  <c r="O31" i="1"/>
  <c r="R26" i="1"/>
  <c r="J31" i="1"/>
  <c r="Q31" i="1"/>
  <c r="M31" i="1"/>
  <c r="R30" i="1"/>
  <c r="S11" i="1"/>
  <c r="N31" i="1"/>
  <c r="P31" i="1"/>
  <c r="K31" i="1"/>
  <c r="T23" i="1"/>
  <c r="I31" i="1"/>
  <c r="U23" i="1"/>
  <c r="L31" i="1"/>
  <c r="T11" i="1"/>
  <c r="U11" i="1"/>
  <c r="U8" i="1"/>
  <c r="T8" i="1"/>
  <c r="S8" i="1"/>
  <c r="R8" i="1"/>
  <c r="R31" i="1" l="1"/>
  <c r="S31" i="1"/>
  <c r="U31" i="1"/>
  <c r="T31" i="1"/>
</calcChain>
</file>

<file path=xl/sharedStrings.xml><?xml version="1.0" encoding="utf-8"?>
<sst xmlns="http://schemas.openxmlformats.org/spreadsheetml/2006/main" count="184" uniqueCount="75">
  <si>
    <t>TIPO</t>
  </si>
  <si>
    <t>CTA</t>
  </si>
  <si>
    <t>SUB
CTA</t>
  </si>
  <si>
    <t>OBJ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</si>
  <si>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</si>
  <si>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</si>
  <si>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</si>
  <si>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</si>
  <si>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</si>
  <si>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</si>
  <si>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</si>
  <si>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</si>
  <si>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CDP</t>
  </si>
  <si>
    <t>APR. DISPONIBLE</t>
  </si>
  <si>
    <t>COMPROMISO</t>
  </si>
  <si>
    <t>OBLIGACION</t>
  </si>
  <si>
    <t>PAGOS</t>
  </si>
  <si>
    <t>Nación</t>
  </si>
  <si>
    <t>10</t>
  </si>
  <si>
    <t>CSF</t>
  </si>
  <si>
    <t>11</t>
  </si>
  <si>
    <t>SSF</t>
  </si>
  <si>
    <t>C</t>
  </si>
  <si>
    <t>3501</t>
  </si>
  <si>
    <t>0200</t>
  </si>
  <si>
    <t>2</t>
  </si>
  <si>
    <t>APOYO AL GOBIERNO EN UNA CORRECTA INSERCIÓN DE COLOMBIA EN LOS MERCADOS INTERNACIONALES, APERTURA DE NUEVOS MERCADOS Y LA PROFUNDIZACIÓN DE LOS EXISTENTES -   NACIONAL</t>
  </si>
  <si>
    <t>14</t>
  </si>
  <si>
    <t>3502</t>
  </si>
  <si>
    <t>16</t>
  </si>
  <si>
    <t>DESARROLLO  DE ESTRATEGIAS CON ENFOQUE TERRITORIAL PARA LA PROMOCIÓN Y COMPETITIVIDAD TURÍSTICA A NIVEL  NACIONAL</t>
  </si>
  <si>
    <t>17</t>
  </si>
  <si>
    <t>IMPLEMENTACIÓN DE ESTRATEGIAS PARA EL MEJORAMIENTO DE CAPACIDADES Y FORTALECIMIENTO DE LAS MIPYMES A NIVEL   NACIONAL</t>
  </si>
  <si>
    <t>18</t>
  </si>
  <si>
    <t>IMPLEMENTACIÓN  DE INSTRUMENTOS QUE MEJOREN LA PRODUCTIVIDAD Y COMPETITIVIDAD DE LAS EMPRESAS PARA INCREMENTAR, DIVERSIFICAR Y SOFISTICAR LA OFERTA  NACIONAL</t>
  </si>
  <si>
    <t>20</t>
  </si>
  <si>
    <t>FORTALECIMIENTO DE LA POLÍTICA DE PRODUCTIVIDAD Y COMPETITIVIDAD A NIVEL  NACIONAL</t>
  </si>
  <si>
    <t>21</t>
  </si>
  <si>
    <t>APOYO PARA EL ACCESO A LOS MERCADOS DE LAS UNIDADES PRODUCTIVAS DE LA POBLACIÓN VÍCTIMA DEL CONFLICTO ARMADO  NACIONAL</t>
  </si>
  <si>
    <t>22</t>
  </si>
  <si>
    <t>APOYO AL SECTOR TURÍSTICO PARA LA PROMOCIÓN Y COMPETITIVIDAD LEY 1101 DE 2006 A NIVEL   NACIONAL</t>
  </si>
  <si>
    <t>23</t>
  </si>
  <si>
    <t>APOYO PARA EL FOMENTO Y PROMOCIÓN DE LA SOFISTICACIÓN E INNOVACIÓN EN LAS MIPYMES COLOMBIANAS.  NACIONAL</t>
  </si>
  <si>
    <t>24</t>
  </si>
  <si>
    <t>FORTALECIMIENTO DE LOS ESTÁNDARES DE CALIDAD EN LA INFRAESTRUCTURA PRODUCTIVA NACIONAL A PARTIR DEL RECONOCIMIENTO Y DESARROLLO NACIONAL E INTERNACIONAL DEL SUBSISTEMA NACIONAL DE LA CALIDAD   NACIONAL</t>
  </si>
  <si>
    <t>25</t>
  </si>
  <si>
    <t>FORTALECIMIENTO DEL ENTORNO COMPETITIVO EN LA INDUSTRIA A NIVEL  NACIONAL</t>
  </si>
  <si>
    <t>26</t>
  </si>
  <si>
    <t>APOYO A LA INDUSTRIA MANUFACTURERA COLOMBIANA PARA LA SOSTENIBILIDAD  NACIONAL</t>
  </si>
  <si>
    <t>3503</t>
  </si>
  <si>
    <t>4</t>
  </si>
  <si>
    <t>IMPLEMENTACIÓN REGISTRO SUSTANCIAS QUÍMICAS DE USO INDUSTRIAL A NIVEL  NACIONAL</t>
  </si>
  <si>
    <t>5</t>
  </si>
  <si>
    <t>ACTUALIZACIÓN DE LA NORMATIVIDAD SOBRE CONTABILIDAD, INFORMACIÓN FINANCIERA Y ASEGURAMIENTO DE LA INFORMACIÓN DE ACEPTACIÓN MUNDIAL, EN EL MARCO DE LAS MEJORES PRÁCTICAS Y RÁPIDA EVOLUCIÓN DE LOS NEGOCIOS A NIVEL  NACIONAL</t>
  </si>
  <si>
    <t>6</t>
  </si>
  <si>
    <t>MEJORAMIENTO EN LA APLICACIÓN Y CONVERGENCIA HACIA ESTÁNDARES INTERNACIONALES DE INFORMACIÓN FINANCIERA Y DE ASEGURAMIENTO DE LA INFORMACIÓN A NIVEL   NACIONAL</t>
  </si>
  <si>
    <t>3599</t>
  </si>
  <si>
    <t>AMPLIACIÓN DE LA CAPACIDAD DE LOS SERVICIOS DE LAS TECNOLOGÍAS DE INFORMACIÓN EN EL MINCIT  NACIONAL</t>
  </si>
  <si>
    <t>FORTALECIMIENTO EN LA GESTIÓN ADMINISTRATIVA E INSTITUCIONAL DEL MINISTERIO DE COMERCIO, INDUSTRIA Y TURISMO A NIVEL   NACIONAL</t>
  </si>
  <si>
    <t>FORTALECIMIENTO DE LOS SERVICIOS BRINDADOS A LOS USUARIOS DE COMERCIO EXTERIOR A NIVEL  NACIONAL</t>
  </si>
  <si>
    <t>APROPIACION SIN COMPROMETER</t>
  </si>
  <si>
    <t>OBLIG/ APR</t>
  </si>
  <si>
    <t>MINISTERIO DE COMERCIO INDUSTRIA Y TURISMO</t>
  </si>
  <si>
    <t>INFORME DE EJECUCIÓN PRESUPUESTAL ACUMULADA CON CORTE AL 07 DE SEPTIEMBRE DE 2023</t>
  </si>
  <si>
    <t>VICEMINISTERIO DE COMERCIO EXTERIOR</t>
  </si>
  <si>
    <t>VICEMINISTERIO DE DESARROLLO EMPRESARIAL</t>
  </si>
  <si>
    <t>SECRETARIA GENERAL</t>
  </si>
  <si>
    <t>VICEMINISTERIO DE TURISMO</t>
  </si>
  <si>
    <t xml:space="preserve">TOTAL GASTOS DE INVERSION </t>
  </si>
  <si>
    <t xml:space="preserve">GASTOS DE INVERSION </t>
  </si>
  <si>
    <t xml:space="preserve">Fuente de Información: SIIF Nación </t>
  </si>
  <si>
    <r>
      <rPr>
        <b/>
        <sz val="8"/>
        <rFont val="Arial"/>
        <family val="2"/>
      </rPr>
      <t>Nota1</t>
    </r>
    <r>
      <rPr>
        <sz val="8"/>
        <rFont val="Arial"/>
        <family val="2"/>
      </rPr>
      <t>: Ley No. 2276 del 29 de noviembre de 2022. Por la cual se decreta el presupuesto de rentas y recursos de capital y ley de apropiaciones para la vigencia fiscal del 1o. de enero al 31 de diciembre de 2023</t>
    </r>
  </si>
  <si>
    <r>
      <rPr>
        <b/>
        <sz val="8"/>
        <rFont val="Arial"/>
        <family val="2"/>
      </rPr>
      <t>Nota2</t>
    </r>
    <r>
      <rPr>
        <sz val="8"/>
        <rFont val="Arial"/>
        <family val="2"/>
      </rPr>
      <t xml:space="preserve">:Decreto No. 2590 del 23 de diciembre de 2022.  Por el cual se liquida el Presupuesto General de la Nación para la vigencia fiscal de 2023, se detallan las apropiaciones y se clasifican y definen los gastos. </t>
    </r>
  </si>
  <si>
    <t>COMP/  APR</t>
  </si>
  <si>
    <t>PAGO/  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</si>
</sst>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12">
    <font>
      <sz val="11"/>
      <color rgb="FF000000"/>
      <name val="Calibri"/>
      <family val="2"/>
      <scheme val="minor"/>
    </font>
    <font>
      <sz val="11"/>
      <name val="Calibri"/>
    </font>
    <font>
      <sz val="11"/>
      <name val="Calibri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12"/>
      <color rgb="FF000000"/>
      <name val="Arial Narrow"/>
      <family val="2"/>
    </font>
    <font>
      <sz val="12"/>
      <name val="Arial Narrow"/>
      <family val="2"/>
    </font>
    <font>
      <sz val="9"/>
      <name val="Arial"/>
      <family val="2"/>
    </font>
    <font>
      <sz val="8"/>
      <color theme="1" tint="4.9989318521683403E-2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32"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10" fillId="3" borderId="1" xfId="0" applyNumberFormat="1" applyFont="1" applyFill="1" applyBorder="1" applyAlignment="1">
      <alignment horizontal="center" vertical="center" wrapText="1" readingOrder="1"/>
    </xf>
    <xf numFmtId="0" fontId="10" fillId="3" borderId="1" xfId="0" applyNumberFormat="1" applyFont="1" applyFill="1" applyBorder="1" applyAlignment="1">
      <alignment horizontal="left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0" fontId="11" fillId="3" borderId="1" xfId="0" applyFont="1" applyFill="1" applyBorder="1"/>
    <xf numFmtId="0" fontId="11" fillId="3" borderId="1" xfId="0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7" fontId="4" fillId="0" borderId="1" xfId="0" applyNumberFormat="1" applyFont="1" applyFill="1" applyBorder="1" applyAlignment="1">
      <alignment horizontal="center" vertical="center" wrapText="1"/>
    </xf>
    <xf numFmtId="7" fontId="4" fillId="0" borderId="1" xfId="0" applyNumberFormat="1" applyFont="1" applyFill="1" applyBorder="1" applyAlignment="1">
      <alignment vertical="center" wrapText="1"/>
    </xf>
    <xf numFmtId="10" fontId="4" fillId="0" borderId="1" xfId="0" applyNumberFormat="1" applyFont="1" applyFill="1" applyBorder="1" applyAlignment="1">
      <alignment vertical="center" wrapText="1"/>
    </xf>
    <xf numFmtId="7" fontId="11" fillId="3" borderId="1" xfId="0" applyNumberFormat="1" applyFont="1" applyFill="1" applyBorder="1" applyAlignment="1">
      <alignment vertical="center" wrapText="1"/>
    </xf>
    <xf numFmtId="10" fontId="11" fillId="3" borderId="1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276225</xdr:colOff>
      <xdr:row>2</xdr:row>
      <xdr:rowOff>180975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3125" cy="5619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17</xdr:col>
      <xdr:colOff>0</xdr:colOff>
      <xdr:row>0</xdr:row>
      <xdr:rowOff>0</xdr:rowOff>
    </xdr:from>
    <xdr:to>
      <xdr:col>20</xdr:col>
      <xdr:colOff>200025</xdr:colOff>
      <xdr:row>3</xdr:row>
      <xdr:rowOff>0</xdr:rowOff>
    </xdr:to>
    <xdr:pic>
      <xdr:nvPicPr>
        <xdr:cNvPr id="3" name="Imagen 2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49475" y="0"/>
          <a:ext cx="25336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V72"/>
  <sheetViews>
    <sheetView showGridLines="0" tabSelected="1" workbookViewId="0">
      <selection activeCell="A32" sqref="A32"/>
    </sheetView>
  </sheetViews>
  <sheetFormatPr baseColWidth="10" defaultRowHeight="15"/>
  <cols>
    <col min="1" max="4" width="5.42578125" customWidth="1"/>
    <col min="5" max="5" width="6.28515625" customWidth="1"/>
    <col min="6" max="6" width="4.28515625" customWidth="1"/>
    <col min="7" max="7" width="5.28515625" customWidth="1"/>
    <col min="8" max="8" width="27.5703125" customWidth="1"/>
    <col min="9" max="9" width="17.7109375" customWidth="1"/>
    <col min="10" max="10" width="16.140625" customWidth="1"/>
    <col min="11" max="11" width="16.85546875" customWidth="1"/>
    <col min="12" max="12" width="18.85546875" customWidth="1"/>
    <col min="13" max="13" width="17.5703125" customWidth="1"/>
    <col min="14" max="14" width="17.85546875" customWidth="1"/>
    <col min="15" max="15" width="17.28515625" customWidth="1"/>
    <col min="16" max="16" width="17.42578125" customWidth="1"/>
    <col min="17" max="17" width="17.85546875" customWidth="1"/>
    <col min="18" max="18" width="17.140625" customWidth="1"/>
    <col min="19" max="20" width="8.42578125" customWidth="1"/>
    <col min="21" max="21" width="7.7109375" customWidth="1"/>
  </cols>
  <sheetData>
    <row r="4" spans="1:22" ht="15" customHeight="1">
      <c r="A4" s="28" t="s">
        <v>62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2" ht="18.75" customHeight="1">
      <c r="A5" s="28" t="s">
        <v>63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1:22" ht="16.5" thickBot="1">
      <c r="A6" s="30" t="s">
        <v>69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2" ht="45.75" customHeight="1" thickTop="1" thickBot="1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12</v>
      </c>
      <c r="N7" s="3" t="s">
        <v>13</v>
      </c>
      <c r="O7" s="3" t="s">
        <v>14</v>
      </c>
      <c r="P7" s="3" t="s">
        <v>15</v>
      </c>
      <c r="Q7" s="3" t="s">
        <v>16</v>
      </c>
      <c r="R7" s="7" t="s">
        <v>60</v>
      </c>
      <c r="S7" s="7" t="s">
        <v>73</v>
      </c>
      <c r="T7" s="7" t="s">
        <v>61</v>
      </c>
      <c r="U7" s="7" t="s">
        <v>74</v>
      </c>
    </row>
    <row r="8" spans="1:22" ht="33" customHeight="1" thickTop="1" thickBot="1">
      <c r="A8" s="8" t="s">
        <v>22</v>
      </c>
      <c r="B8" s="8" t="s">
        <v>23</v>
      </c>
      <c r="C8" s="8" t="s">
        <v>24</v>
      </c>
      <c r="D8" s="8" t="s">
        <v>25</v>
      </c>
      <c r="E8" s="8" t="s">
        <v>17</v>
      </c>
      <c r="F8" s="8" t="s">
        <v>18</v>
      </c>
      <c r="G8" s="8" t="s">
        <v>19</v>
      </c>
      <c r="H8" s="9" t="s">
        <v>26</v>
      </c>
      <c r="I8" s="10">
        <v>3775000000</v>
      </c>
      <c r="J8" s="10">
        <v>0</v>
      </c>
      <c r="K8" s="10">
        <v>0</v>
      </c>
      <c r="L8" s="10">
        <v>3775000000</v>
      </c>
      <c r="M8" s="10">
        <v>3081047505.6999998</v>
      </c>
      <c r="N8" s="10">
        <v>693952494.29999995</v>
      </c>
      <c r="O8" s="10">
        <v>2439954822.1500001</v>
      </c>
      <c r="P8" s="10">
        <v>1780911173.8900001</v>
      </c>
      <c r="Q8" s="10">
        <v>1755364297.8900001</v>
      </c>
      <c r="R8" s="20">
        <f t="shared" ref="R8:R30" si="0">+L8-O8</f>
        <v>1335045177.8499999</v>
      </c>
      <c r="S8" s="21">
        <f t="shared" ref="S8:S31" si="1">+O8/L8</f>
        <v>0.64634564825165564</v>
      </c>
      <c r="T8" s="21">
        <f t="shared" ref="T8:T31" si="2">+P8/L8</f>
        <v>0.47176454937483447</v>
      </c>
      <c r="U8" s="21">
        <f t="shared" ref="U8:U31" si="3">+Q8/L8</f>
        <v>0.46499716500397353</v>
      </c>
      <c r="V8" s="1"/>
    </row>
    <row r="9" spans="1:22" ht="80.25" thickTop="1" thickBot="1">
      <c r="A9" s="8" t="s">
        <v>22</v>
      </c>
      <c r="B9" s="8" t="s">
        <v>23</v>
      </c>
      <c r="C9" s="8" t="s">
        <v>24</v>
      </c>
      <c r="D9" s="8" t="s">
        <v>25</v>
      </c>
      <c r="E9" s="8" t="s">
        <v>17</v>
      </c>
      <c r="F9" s="8" t="s">
        <v>27</v>
      </c>
      <c r="G9" s="8" t="s">
        <v>19</v>
      </c>
      <c r="H9" s="9" t="s">
        <v>26</v>
      </c>
      <c r="I9" s="10">
        <v>19001800000</v>
      </c>
      <c r="J9" s="10">
        <v>0</v>
      </c>
      <c r="K9" s="10">
        <v>0</v>
      </c>
      <c r="L9" s="10">
        <v>19001800000</v>
      </c>
      <c r="M9" s="10">
        <v>19001800000</v>
      </c>
      <c r="N9" s="10">
        <v>0</v>
      </c>
      <c r="O9" s="10">
        <v>19001800000</v>
      </c>
      <c r="P9" s="10">
        <v>0</v>
      </c>
      <c r="Q9" s="10">
        <v>0</v>
      </c>
      <c r="R9" s="20">
        <f t="shared" si="0"/>
        <v>0</v>
      </c>
      <c r="S9" s="21">
        <f t="shared" si="1"/>
        <v>1</v>
      </c>
      <c r="T9" s="21">
        <f t="shared" si="2"/>
        <v>0</v>
      </c>
      <c r="U9" s="21">
        <f t="shared" si="3"/>
        <v>0</v>
      </c>
      <c r="V9" s="1"/>
    </row>
    <row r="10" spans="1:22" ht="46.5" thickTop="1" thickBot="1">
      <c r="A10" s="8" t="s">
        <v>22</v>
      </c>
      <c r="B10" s="8" t="s">
        <v>23</v>
      </c>
      <c r="C10" s="8" t="s">
        <v>24</v>
      </c>
      <c r="D10" s="8" t="s">
        <v>25</v>
      </c>
      <c r="E10" s="8" t="s">
        <v>17</v>
      </c>
      <c r="F10" s="8" t="s">
        <v>29</v>
      </c>
      <c r="G10" s="8" t="s">
        <v>21</v>
      </c>
      <c r="H10" s="9" t="s">
        <v>59</v>
      </c>
      <c r="I10" s="10">
        <v>13355000000</v>
      </c>
      <c r="J10" s="10">
        <v>0</v>
      </c>
      <c r="K10" s="10">
        <v>0</v>
      </c>
      <c r="L10" s="10">
        <v>13355000000</v>
      </c>
      <c r="M10" s="10">
        <v>11901476532.139999</v>
      </c>
      <c r="N10" s="10">
        <v>1453523467.8599999</v>
      </c>
      <c r="O10" s="10">
        <v>9941125477.1399994</v>
      </c>
      <c r="P10" s="10">
        <v>5053147712.3999996</v>
      </c>
      <c r="Q10" s="10">
        <v>5004924909.3999996</v>
      </c>
      <c r="R10" s="20">
        <f t="shared" si="0"/>
        <v>3413874522.8600006</v>
      </c>
      <c r="S10" s="21">
        <f t="shared" si="1"/>
        <v>0.74437480173268433</v>
      </c>
      <c r="T10" s="21">
        <f t="shared" si="2"/>
        <v>0.37837122518906774</v>
      </c>
      <c r="U10" s="21">
        <f t="shared" si="3"/>
        <v>0.37476038258330213</v>
      </c>
      <c r="V10" s="1"/>
    </row>
    <row r="11" spans="1:22" ht="36.75" customHeight="1" thickTop="1" thickBot="1">
      <c r="A11" s="11"/>
      <c r="B11" s="11"/>
      <c r="C11" s="11"/>
      <c r="D11" s="11"/>
      <c r="E11" s="11"/>
      <c r="F11" s="11"/>
      <c r="G11" s="11"/>
      <c r="H11" s="12" t="s">
        <v>64</v>
      </c>
      <c r="I11" s="13">
        <f>SUM(I8:I10)</f>
        <v>36131800000</v>
      </c>
      <c r="J11" s="13">
        <f t="shared" ref="J11:Q11" si="4">SUM(J8:J10)</f>
        <v>0</v>
      </c>
      <c r="K11" s="13">
        <f t="shared" si="4"/>
        <v>0</v>
      </c>
      <c r="L11" s="13">
        <f t="shared" si="4"/>
        <v>36131800000</v>
      </c>
      <c r="M11" s="13">
        <f t="shared" si="4"/>
        <v>33984324037.84</v>
      </c>
      <c r="N11" s="13">
        <f t="shared" si="4"/>
        <v>2147475962.1599998</v>
      </c>
      <c r="O11" s="13">
        <f t="shared" si="4"/>
        <v>31382880299.290001</v>
      </c>
      <c r="P11" s="13">
        <f t="shared" si="4"/>
        <v>6834058886.29</v>
      </c>
      <c r="Q11" s="13">
        <f t="shared" si="4"/>
        <v>6760289207.29</v>
      </c>
      <c r="R11" s="22">
        <f t="shared" si="0"/>
        <v>4748919700.7099991</v>
      </c>
      <c r="S11" s="23">
        <f t="shared" si="1"/>
        <v>0.86856675558067964</v>
      </c>
      <c r="T11" s="23">
        <f t="shared" si="2"/>
        <v>0.18914249736492508</v>
      </c>
      <c r="U11" s="23">
        <f t="shared" si="3"/>
        <v>0.18710081444295606</v>
      </c>
      <c r="V11" s="1"/>
    </row>
    <row r="12" spans="1:22" ht="51" customHeight="1" thickTop="1" thickBot="1">
      <c r="A12" s="8" t="s">
        <v>22</v>
      </c>
      <c r="B12" s="8" t="s">
        <v>28</v>
      </c>
      <c r="C12" s="8" t="s">
        <v>24</v>
      </c>
      <c r="D12" s="8" t="s">
        <v>31</v>
      </c>
      <c r="E12" s="8" t="s">
        <v>17</v>
      </c>
      <c r="F12" s="8" t="s">
        <v>18</v>
      </c>
      <c r="G12" s="8" t="s">
        <v>19</v>
      </c>
      <c r="H12" s="9" t="s">
        <v>32</v>
      </c>
      <c r="I12" s="10">
        <v>10422750116</v>
      </c>
      <c r="J12" s="10">
        <v>16800000000</v>
      </c>
      <c r="K12" s="10">
        <v>0</v>
      </c>
      <c r="L12" s="10">
        <v>27222750116</v>
      </c>
      <c r="M12" s="10">
        <v>26619124940.830002</v>
      </c>
      <c r="N12" s="10">
        <v>603625175.16999996</v>
      </c>
      <c r="O12" s="10">
        <v>9137191397.9599991</v>
      </c>
      <c r="P12" s="10">
        <v>5800962269.96</v>
      </c>
      <c r="Q12" s="10">
        <v>5792011464.96</v>
      </c>
      <c r="R12" s="20">
        <f t="shared" si="0"/>
        <v>18085558718.040001</v>
      </c>
      <c r="S12" s="21">
        <f t="shared" si="1"/>
        <v>0.33564542006318726</v>
      </c>
      <c r="T12" s="21">
        <f t="shared" si="2"/>
        <v>0.21309244089011128</v>
      </c>
      <c r="U12" s="21">
        <f t="shared" si="3"/>
        <v>0.21276364218454849</v>
      </c>
      <c r="V12" s="1"/>
    </row>
    <row r="13" spans="1:22" ht="69" thickTop="1" thickBot="1">
      <c r="A13" s="8" t="s">
        <v>22</v>
      </c>
      <c r="B13" s="8" t="s">
        <v>28</v>
      </c>
      <c r="C13" s="8" t="s">
        <v>24</v>
      </c>
      <c r="D13" s="8" t="s">
        <v>33</v>
      </c>
      <c r="E13" s="8" t="s">
        <v>17</v>
      </c>
      <c r="F13" s="8" t="s">
        <v>18</v>
      </c>
      <c r="G13" s="8" t="s">
        <v>19</v>
      </c>
      <c r="H13" s="9" t="s">
        <v>34</v>
      </c>
      <c r="I13" s="10">
        <v>20775856863</v>
      </c>
      <c r="J13" s="10">
        <v>15000000000</v>
      </c>
      <c r="K13" s="10">
        <v>0</v>
      </c>
      <c r="L13" s="10">
        <v>35775856863</v>
      </c>
      <c r="M13" s="10">
        <v>20775856863</v>
      </c>
      <c r="N13" s="10">
        <v>15000000000</v>
      </c>
      <c r="O13" s="10">
        <v>20775856863</v>
      </c>
      <c r="P13" s="10">
        <v>0</v>
      </c>
      <c r="Q13" s="10">
        <v>0</v>
      </c>
      <c r="R13" s="20">
        <f t="shared" si="0"/>
        <v>15000000000</v>
      </c>
      <c r="S13" s="21">
        <f t="shared" si="1"/>
        <v>0.58072283055466789</v>
      </c>
      <c r="T13" s="21">
        <f t="shared" si="2"/>
        <v>0</v>
      </c>
      <c r="U13" s="21">
        <f t="shared" si="3"/>
        <v>0</v>
      </c>
      <c r="V13" s="1"/>
    </row>
    <row r="14" spans="1:22" ht="46.5" thickTop="1" thickBot="1">
      <c r="A14" s="8" t="s">
        <v>22</v>
      </c>
      <c r="B14" s="8" t="s">
        <v>28</v>
      </c>
      <c r="C14" s="8" t="s">
        <v>24</v>
      </c>
      <c r="D14" s="8" t="s">
        <v>35</v>
      </c>
      <c r="E14" s="8" t="s">
        <v>17</v>
      </c>
      <c r="F14" s="8" t="s">
        <v>18</v>
      </c>
      <c r="G14" s="8" t="s">
        <v>19</v>
      </c>
      <c r="H14" s="9" t="s">
        <v>36</v>
      </c>
      <c r="I14" s="10">
        <v>6092612574</v>
      </c>
      <c r="J14" s="10">
        <v>4450000000</v>
      </c>
      <c r="K14" s="10">
        <v>0</v>
      </c>
      <c r="L14" s="10">
        <v>10542612574</v>
      </c>
      <c r="M14" s="10">
        <v>5871201401.6599998</v>
      </c>
      <c r="N14" s="10">
        <v>4671411172.3400002</v>
      </c>
      <c r="O14" s="10">
        <v>5385962757.1599998</v>
      </c>
      <c r="P14" s="10">
        <v>1419275647.1600001</v>
      </c>
      <c r="Q14" s="10">
        <v>1359944647.1600001</v>
      </c>
      <c r="R14" s="20">
        <f t="shared" si="0"/>
        <v>5156649816.8400002</v>
      </c>
      <c r="S14" s="21">
        <f t="shared" si="1"/>
        <v>0.51087552723342633</v>
      </c>
      <c r="T14" s="21">
        <f t="shared" si="2"/>
        <v>0.13462276425297007</v>
      </c>
      <c r="U14" s="21">
        <f t="shared" si="3"/>
        <v>0.128995032077141</v>
      </c>
      <c r="V14" s="1"/>
    </row>
    <row r="15" spans="1:22" ht="57.75" thickTop="1" thickBot="1">
      <c r="A15" s="8" t="s">
        <v>22</v>
      </c>
      <c r="B15" s="8" t="s">
        <v>28</v>
      </c>
      <c r="C15" s="8" t="s">
        <v>24</v>
      </c>
      <c r="D15" s="8" t="s">
        <v>37</v>
      </c>
      <c r="E15" s="8" t="s">
        <v>17</v>
      </c>
      <c r="F15" s="8" t="s">
        <v>18</v>
      </c>
      <c r="G15" s="8" t="s">
        <v>19</v>
      </c>
      <c r="H15" s="9" t="s">
        <v>38</v>
      </c>
      <c r="I15" s="10">
        <v>19000000000</v>
      </c>
      <c r="J15" s="10">
        <v>0</v>
      </c>
      <c r="K15" s="10">
        <v>0</v>
      </c>
      <c r="L15" s="10">
        <v>19000000000</v>
      </c>
      <c r="M15" s="10">
        <v>18880779294.650002</v>
      </c>
      <c r="N15" s="10">
        <v>119220705.34999999</v>
      </c>
      <c r="O15" s="10">
        <v>18718434761.75</v>
      </c>
      <c r="P15" s="10">
        <v>18485536264.75</v>
      </c>
      <c r="Q15" s="10">
        <v>18468338264.75</v>
      </c>
      <c r="R15" s="20">
        <f t="shared" si="0"/>
        <v>281565238.25</v>
      </c>
      <c r="S15" s="21">
        <f t="shared" si="1"/>
        <v>0.98518077693421058</v>
      </c>
      <c r="T15" s="21">
        <f t="shared" si="2"/>
        <v>0.97292296130263156</v>
      </c>
      <c r="U15" s="21">
        <f t="shared" si="3"/>
        <v>0.97201780340789479</v>
      </c>
      <c r="V15" s="1"/>
    </row>
    <row r="16" spans="1:22" ht="46.5" thickTop="1" thickBot="1">
      <c r="A16" s="8" t="s">
        <v>22</v>
      </c>
      <c r="B16" s="8" t="s">
        <v>28</v>
      </c>
      <c r="C16" s="8" t="s">
        <v>24</v>
      </c>
      <c r="D16" s="8" t="s">
        <v>41</v>
      </c>
      <c r="E16" s="8" t="s">
        <v>17</v>
      </c>
      <c r="F16" s="8" t="s">
        <v>18</v>
      </c>
      <c r="G16" s="8" t="s">
        <v>19</v>
      </c>
      <c r="H16" s="9" t="s">
        <v>42</v>
      </c>
      <c r="I16" s="10">
        <v>1000000000</v>
      </c>
      <c r="J16" s="10">
        <v>96000000000</v>
      </c>
      <c r="K16" s="10">
        <v>0</v>
      </c>
      <c r="L16" s="10">
        <v>97000000000</v>
      </c>
      <c r="M16" s="10">
        <v>846953940</v>
      </c>
      <c r="N16" s="10">
        <v>96153046060</v>
      </c>
      <c r="O16" s="10">
        <v>846953940</v>
      </c>
      <c r="P16" s="10">
        <v>846953940</v>
      </c>
      <c r="Q16" s="10">
        <v>846953940</v>
      </c>
      <c r="R16" s="20">
        <f t="shared" si="0"/>
        <v>96153046060</v>
      </c>
      <c r="S16" s="21">
        <f t="shared" si="1"/>
        <v>8.7314839175257741E-3</v>
      </c>
      <c r="T16" s="21">
        <f t="shared" si="2"/>
        <v>8.7314839175257741E-3</v>
      </c>
      <c r="U16" s="21">
        <f t="shared" si="3"/>
        <v>8.7314839175257741E-3</v>
      </c>
      <c r="V16" s="1"/>
    </row>
    <row r="17" spans="1:22" ht="91.5" thickTop="1" thickBot="1">
      <c r="A17" s="8" t="s">
        <v>22</v>
      </c>
      <c r="B17" s="8" t="s">
        <v>28</v>
      </c>
      <c r="C17" s="8" t="s">
        <v>24</v>
      </c>
      <c r="D17" s="8" t="s">
        <v>43</v>
      </c>
      <c r="E17" s="8" t="s">
        <v>17</v>
      </c>
      <c r="F17" s="8" t="s">
        <v>18</v>
      </c>
      <c r="G17" s="8" t="s">
        <v>19</v>
      </c>
      <c r="H17" s="9" t="s">
        <v>44</v>
      </c>
      <c r="I17" s="10">
        <v>4000000000</v>
      </c>
      <c r="J17" s="10">
        <v>0</v>
      </c>
      <c r="K17" s="10">
        <v>0</v>
      </c>
      <c r="L17" s="10">
        <v>4000000000</v>
      </c>
      <c r="M17" s="10">
        <v>3405124450.5</v>
      </c>
      <c r="N17" s="10">
        <v>594875549.5</v>
      </c>
      <c r="O17" s="10">
        <v>3246247641.75</v>
      </c>
      <c r="P17" s="10">
        <v>414372240.69</v>
      </c>
      <c r="Q17" s="10">
        <v>395064240.69999999</v>
      </c>
      <c r="R17" s="20">
        <f t="shared" si="0"/>
        <v>753752358.25</v>
      </c>
      <c r="S17" s="21">
        <f t="shared" si="1"/>
        <v>0.81156191043750003</v>
      </c>
      <c r="T17" s="21">
        <f t="shared" si="2"/>
        <v>0.1035930601725</v>
      </c>
      <c r="U17" s="21">
        <f t="shared" si="3"/>
        <v>9.8766060175000003E-2</v>
      </c>
      <c r="V17" s="1"/>
    </row>
    <row r="18" spans="1:22" ht="35.25" thickTop="1" thickBot="1">
      <c r="A18" s="8" t="s">
        <v>22</v>
      </c>
      <c r="B18" s="8" t="s">
        <v>28</v>
      </c>
      <c r="C18" s="8" t="s">
        <v>24</v>
      </c>
      <c r="D18" s="8" t="s">
        <v>45</v>
      </c>
      <c r="E18" s="8" t="s">
        <v>17</v>
      </c>
      <c r="F18" s="8" t="s">
        <v>18</v>
      </c>
      <c r="G18" s="8" t="s">
        <v>19</v>
      </c>
      <c r="H18" s="9" t="s">
        <v>46</v>
      </c>
      <c r="I18" s="10">
        <v>2900000000</v>
      </c>
      <c r="J18" s="10">
        <v>0</v>
      </c>
      <c r="K18" s="10">
        <v>0</v>
      </c>
      <c r="L18" s="10">
        <v>2900000000</v>
      </c>
      <c r="M18" s="10">
        <v>1868719009.3</v>
      </c>
      <c r="N18" s="10">
        <v>1031280990.7</v>
      </c>
      <c r="O18" s="10">
        <v>1736501984.3</v>
      </c>
      <c r="P18" s="10">
        <v>319804122.30000001</v>
      </c>
      <c r="Q18" s="10">
        <v>310853317.30000001</v>
      </c>
      <c r="R18" s="20">
        <f t="shared" si="0"/>
        <v>1163498015.7</v>
      </c>
      <c r="S18" s="21">
        <f t="shared" si="1"/>
        <v>0.59879378768965519</v>
      </c>
      <c r="T18" s="21">
        <f t="shared" si="2"/>
        <v>0.11027728355172414</v>
      </c>
      <c r="U18" s="21">
        <f t="shared" si="3"/>
        <v>0.10719079906896552</v>
      </c>
      <c r="V18" s="1"/>
    </row>
    <row r="19" spans="1:22" ht="46.5" thickTop="1" thickBot="1">
      <c r="A19" s="8" t="s">
        <v>22</v>
      </c>
      <c r="B19" s="8" t="s">
        <v>28</v>
      </c>
      <c r="C19" s="8" t="s">
        <v>24</v>
      </c>
      <c r="D19" s="8" t="s">
        <v>47</v>
      </c>
      <c r="E19" s="8" t="s">
        <v>17</v>
      </c>
      <c r="F19" s="8" t="s">
        <v>18</v>
      </c>
      <c r="G19" s="8" t="s">
        <v>19</v>
      </c>
      <c r="H19" s="9" t="s">
        <v>48</v>
      </c>
      <c r="I19" s="10">
        <v>6000000000</v>
      </c>
      <c r="J19" s="10">
        <v>5000000000</v>
      </c>
      <c r="K19" s="10">
        <v>0</v>
      </c>
      <c r="L19" s="10">
        <v>11000000000</v>
      </c>
      <c r="M19" s="10">
        <v>5964815598</v>
      </c>
      <c r="N19" s="10">
        <v>5035184402</v>
      </c>
      <c r="O19" s="10">
        <v>5888807698</v>
      </c>
      <c r="P19" s="10">
        <v>125923700</v>
      </c>
      <c r="Q19" s="10">
        <v>118379700</v>
      </c>
      <c r="R19" s="20">
        <f t="shared" si="0"/>
        <v>5111192302</v>
      </c>
      <c r="S19" s="21">
        <f t="shared" si="1"/>
        <v>0.53534615436363642</v>
      </c>
      <c r="T19" s="21">
        <f t="shared" si="2"/>
        <v>1.144760909090909E-2</v>
      </c>
      <c r="U19" s="21">
        <f t="shared" si="3"/>
        <v>1.0761790909090909E-2</v>
      </c>
      <c r="V19" s="1"/>
    </row>
    <row r="20" spans="1:22" ht="42.75" customHeight="1" thickTop="1" thickBot="1">
      <c r="A20" s="8" t="s">
        <v>22</v>
      </c>
      <c r="B20" s="8" t="s">
        <v>49</v>
      </c>
      <c r="C20" s="8" t="s">
        <v>24</v>
      </c>
      <c r="D20" s="8" t="s">
        <v>50</v>
      </c>
      <c r="E20" s="8" t="s">
        <v>17</v>
      </c>
      <c r="F20" s="8" t="s">
        <v>18</v>
      </c>
      <c r="G20" s="8" t="s">
        <v>19</v>
      </c>
      <c r="H20" s="9" t="s">
        <v>51</v>
      </c>
      <c r="I20" s="10">
        <v>170000000</v>
      </c>
      <c r="J20" s="10">
        <v>0</v>
      </c>
      <c r="K20" s="10">
        <v>0</v>
      </c>
      <c r="L20" s="10">
        <v>170000000</v>
      </c>
      <c r="M20" s="10">
        <v>139104500</v>
      </c>
      <c r="N20" s="10">
        <v>30895500</v>
      </c>
      <c r="O20" s="10">
        <v>105700000</v>
      </c>
      <c r="P20" s="10">
        <v>78163500</v>
      </c>
      <c r="Q20" s="10">
        <v>78163500</v>
      </c>
      <c r="R20" s="20">
        <f t="shared" si="0"/>
        <v>64300000</v>
      </c>
      <c r="S20" s="21">
        <f t="shared" si="1"/>
        <v>0.62176470588235289</v>
      </c>
      <c r="T20" s="21">
        <f t="shared" si="2"/>
        <v>0.45978529411764707</v>
      </c>
      <c r="U20" s="21">
        <f t="shared" si="3"/>
        <v>0.45978529411764707</v>
      </c>
      <c r="V20" s="1"/>
    </row>
    <row r="21" spans="1:22" ht="102.75" thickTop="1" thickBot="1">
      <c r="A21" s="8" t="s">
        <v>22</v>
      </c>
      <c r="B21" s="8" t="s">
        <v>49</v>
      </c>
      <c r="C21" s="8" t="s">
        <v>24</v>
      </c>
      <c r="D21" s="8" t="s">
        <v>52</v>
      </c>
      <c r="E21" s="8" t="s">
        <v>17</v>
      </c>
      <c r="F21" s="8" t="s">
        <v>18</v>
      </c>
      <c r="G21" s="8" t="s">
        <v>19</v>
      </c>
      <c r="H21" s="9" t="s">
        <v>53</v>
      </c>
      <c r="I21" s="10">
        <v>300000000</v>
      </c>
      <c r="J21" s="10">
        <v>0</v>
      </c>
      <c r="K21" s="10">
        <v>0</v>
      </c>
      <c r="L21" s="10">
        <v>300000000</v>
      </c>
      <c r="M21" s="10">
        <v>262961000</v>
      </c>
      <c r="N21" s="10">
        <v>37039000</v>
      </c>
      <c r="O21" s="10">
        <v>89108000</v>
      </c>
      <c r="P21" s="10">
        <v>65157000</v>
      </c>
      <c r="Q21" s="10">
        <v>65157000</v>
      </c>
      <c r="R21" s="20">
        <f t="shared" si="0"/>
        <v>210892000</v>
      </c>
      <c r="S21" s="21">
        <f t="shared" si="1"/>
        <v>0.29702666666666666</v>
      </c>
      <c r="T21" s="21">
        <f t="shared" si="2"/>
        <v>0.21718999999999999</v>
      </c>
      <c r="U21" s="21">
        <f t="shared" si="3"/>
        <v>0.21718999999999999</v>
      </c>
      <c r="V21" s="1"/>
    </row>
    <row r="22" spans="1:22" ht="69" thickTop="1" thickBot="1">
      <c r="A22" s="8" t="s">
        <v>22</v>
      </c>
      <c r="B22" s="8" t="s">
        <v>49</v>
      </c>
      <c r="C22" s="8" t="s">
        <v>24</v>
      </c>
      <c r="D22" s="8" t="s">
        <v>54</v>
      </c>
      <c r="E22" s="8" t="s">
        <v>17</v>
      </c>
      <c r="F22" s="8" t="s">
        <v>18</v>
      </c>
      <c r="G22" s="8" t="s">
        <v>19</v>
      </c>
      <c r="H22" s="9" t="s">
        <v>55</v>
      </c>
      <c r="I22" s="10">
        <v>150000000</v>
      </c>
      <c r="J22" s="10">
        <v>0</v>
      </c>
      <c r="K22" s="10">
        <v>0</v>
      </c>
      <c r="L22" s="10">
        <v>150000000</v>
      </c>
      <c r="M22" s="10">
        <v>115109965</v>
      </c>
      <c r="N22" s="10">
        <v>34890035</v>
      </c>
      <c r="O22" s="10">
        <v>93854752</v>
      </c>
      <c r="P22" s="10">
        <v>55817967</v>
      </c>
      <c r="Q22" s="10">
        <v>55817967</v>
      </c>
      <c r="R22" s="20">
        <f t="shared" si="0"/>
        <v>56145248</v>
      </c>
      <c r="S22" s="21">
        <f t="shared" si="1"/>
        <v>0.62569834666666668</v>
      </c>
      <c r="T22" s="21">
        <f t="shared" si="2"/>
        <v>0.37211978000000001</v>
      </c>
      <c r="U22" s="21">
        <f t="shared" si="3"/>
        <v>0.37211978000000001</v>
      </c>
      <c r="V22" s="1"/>
    </row>
    <row r="23" spans="1:22" ht="43.5" customHeight="1" thickTop="1" thickBot="1">
      <c r="A23" s="11"/>
      <c r="B23" s="11"/>
      <c r="C23" s="11"/>
      <c r="D23" s="11"/>
      <c r="E23" s="11"/>
      <c r="F23" s="11"/>
      <c r="G23" s="11"/>
      <c r="H23" s="12" t="s">
        <v>65</v>
      </c>
      <c r="I23" s="13">
        <f>SUM(I12:I22)</f>
        <v>70811219553</v>
      </c>
      <c r="J23" s="13">
        <f t="shared" ref="J23:Q23" si="5">SUM(J12:J22)</f>
        <v>137250000000</v>
      </c>
      <c r="K23" s="13">
        <f t="shared" si="5"/>
        <v>0</v>
      </c>
      <c r="L23" s="13">
        <f t="shared" si="5"/>
        <v>208061219553</v>
      </c>
      <c r="M23" s="13">
        <f t="shared" si="5"/>
        <v>84749750962.940018</v>
      </c>
      <c r="N23" s="13">
        <f t="shared" si="5"/>
        <v>123311468590.06</v>
      </c>
      <c r="O23" s="13">
        <f t="shared" si="5"/>
        <v>66024619795.919998</v>
      </c>
      <c r="P23" s="13">
        <f t="shared" si="5"/>
        <v>27611966651.859997</v>
      </c>
      <c r="Q23" s="13">
        <f t="shared" si="5"/>
        <v>27490684041.869999</v>
      </c>
      <c r="R23" s="22">
        <f t="shared" si="0"/>
        <v>142036599757.08002</v>
      </c>
      <c r="S23" s="23">
        <f t="shared" si="1"/>
        <v>0.31733265784833758</v>
      </c>
      <c r="T23" s="23">
        <f t="shared" si="2"/>
        <v>0.13271077960218494</v>
      </c>
      <c r="U23" s="23">
        <f t="shared" si="3"/>
        <v>0.13212786169825955</v>
      </c>
      <c r="V23" s="1"/>
    </row>
    <row r="24" spans="1:22" ht="46.5" thickTop="1" thickBot="1">
      <c r="A24" s="8" t="s">
        <v>22</v>
      </c>
      <c r="B24" s="8" t="s">
        <v>56</v>
      </c>
      <c r="C24" s="8" t="s">
        <v>24</v>
      </c>
      <c r="D24" s="8" t="s">
        <v>50</v>
      </c>
      <c r="E24" s="8" t="s">
        <v>17</v>
      </c>
      <c r="F24" s="8" t="s">
        <v>18</v>
      </c>
      <c r="G24" s="8" t="s">
        <v>19</v>
      </c>
      <c r="H24" s="9" t="s">
        <v>57</v>
      </c>
      <c r="I24" s="10">
        <v>2900000000</v>
      </c>
      <c r="J24" s="10">
        <v>0</v>
      </c>
      <c r="K24" s="10">
        <v>0</v>
      </c>
      <c r="L24" s="10">
        <v>2900000000</v>
      </c>
      <c r="M24" s="10">
        <v>2876767093.3600001</v>
      </c>
      <c r="N24" s="10">
        <v>23232906.640000001</v>
      </c>
      <c r="O24" s="10">
        <v>2811767093.3600001</v>
      </c>
      <c r="P24" s="10">
        <v>1821667750.4400001</v>
      </c>
      <c r="Q24" s="10">
        <v>1821667750.4400001</v>
      </c>
      <c r="R24" s="20">
        <f t="shared" si="0"/>
        <v>88232906.639999866</v>
      </c>
      <c r="S24" s="21">
        <f t="shared" si="1"/>
        <v>0.96957485977931035</v>
      </c>
      <c r="T24" s="21">
        <f t="shared" si="2"/>
        <v>0.62816129325517245</v>
      </c>
      <c r="U24" s="21">
        <f t="shared" si="3"/>
        <v>0.62816129325517245</v>
      </c>
      <c r="V24" s="1"/>
    </row>
    <row r="25" spans="1:22" ht="57.75" thickTop="1" thickBot="1">
      <c r="A25" s="8" t="s">
        <v>22</v>
      </c>
      <c r="B25" s="8" t="s">
        <v>56</v>
      </c>
      <c r="C25" s="8" t="s">
        <v>24</v>
      </c>
      <c r="D25" s="8" t="s">
        <v>52</v>
      </c>
      <c r="E25" s="8" t="s">
        <v>17</v>
      </c>
      <c r="F25" s="8" t="s">
        <v>18</v>
      </c>
      <c r="G25" s="8" t="s">
        <v>19</v>
      </c>
      <c r="H25" s="9" t="s">
        <v>58</v>
      </c>
      <c r="I25" s="10">
        <v>1900000000</v>
      </c>
      <c r="J25" s="10">
        <v>0</v>
      </c>
      <c r="K25" s="10">
        <v>0</v>
      </c>
      <c r="L25" s="10">
        <v>1900000000</v>
      </c>
      <c r="M25" s="10">
        <v>1729987534.3</v>
      </c>
      <c r="N25" s="10">
        <v>170012465.69999999</v>
      </c>
      <c r="O25" s="10">
        <v>1239711674</v>
      </c>
      <c r="P25" s="10">
        <v>623741613.66999996</v>
      </c>
      <c r="Q25" s="10">
        <v>597941613.66999996</v>
      </c>
      <c r="R25" s="20">
        <f t="shared" si="0"/>
        <v>660288326</v>
      </c>
      <c r="S25" s="21">
        <f t="shared" si="1"/>
        <v>0.65247982842105268</v>
      </c>
      <c r="T25" s="21">
        <f t="shared" si="2"/>
        <v>0.32828505982631578</v>
      </c>
      <c r="U25" s="21">
        <f t="shared" si="3"/>
        <v>0.3147061124578947</v>
      </c>
      <c r="V25" s="1"/>
    </row>
    <row r="26" spans="1:22" ht="37.5" customHeight="1" thickTop="1" thickBot="1">
      <c r="A26" s="11"/>
      <c r="B26" s="11"/>
      <c r="C26" s="11"/>
      <c r="D26" s="11"/>
      <c r="E26" s="11"/>
      <c r="F26" s="11"/>
      <c r="G26" s="11"/>
      <c r="H26" s="12" t="s">
        <v>66</v>
      </c>
      <c r="I26" s="13">
        <f>+I24+I25</f>
        <v>4800000000</v>
      </c>
      <c r="J26" s="13">
        <f t="shared" ref="J26:Q26" si="6">+J24+J25</f>
        <v>0</v>
      </c>
      <c r="K26" s="13">
        <f t="shared" si="6"/>
        <v>0</v>
      </c>
      <c r="L26" s="13">
        <f t="shared" si="6"/>
        <v>4800000000</v>
      </c>
      <c r="M26" s="13">
        <f t="shared" si="6"/>
        <v>4606754627.6599998</v>
      </c>
      <c r="N26" s="13">
        <f t="shared" si="6"/>
        <v>193245372.33999997</v>
      </c>
      <c r="O26" s="13">
        <f t="shared" si="6"/>
        <v>4051478767.3600001</v>
      </c>
      <c r="P26" s="13">
        <f t="shared" si="6"/>
        <v>2445409364.1100001</v>
      </c>
      <c r="Q26" s="13">
        <f t="shared" si="6"/>
        <v>2419609364.1100001</v>
      </c>
      <c r="R26" s="22">
        <f t="shared" si="0"/>
        <v>748521232.63999987</v>
      </c>
      <c r="S26" s="23">
        <f t="shared" si="1"/>
        <v>0.84405807653333331</v>
      </c>
      <c r="T26" s="23">
        <f t="shared" si="2"/>
        <v>0.50946028418958333</v>
      </c>
      <c r="U26" s="23">
        <f t="shared" si="3"/>
        <v>0.50408528418958332</v>
      </c>
      <c r="V26" s="1"/>
    </row>
    <row r="27" spans="1:22" ht="51" customHeight="1" thickTop="1" thickBot="1">
      <c r="A27" s="8" t="s">
        <v>22</v>
      </c>
      <c r="B27" s="8" t="s">
        <v>28</v>
      </c>
      <c r="C27" s="8" t="s">
        <v>24</v>
      </c>
      <c r="D27" s="8" t="s">
        <v>29</v>
      </c>
      <c r="E27" s="8" t="s">
        <v>17</v>
      </c>
      <c r="F27" s="8" t="s">
        <v>18</v>
      </c>
      <c r="G27" s="8" t="s">
        <v>19</v>
      </c>
      <c r="H27" s="9" t="s">
        <v>30</v>
      </c>
      <c r="I27" s="10">
        <v>3800000000</v>
      </c>
      <c r="J27" s="10">
        <v>0</v>
      </c>
      <c r="K27" s="10">
        <v>0</v>
      </c>
      <c r="L27" s="10">
        <v>3800000000</v>
      </c>
      <c r="M27" s="10">
        <v>3463240636.4699998</v>
      </c>
      <c r="N27" s="10">
        <v>336759363.52999997</v>
      </c>
      <c r="O27" s="10">
        <v>2811272288.1399999</v>
      </c>
      <c r="P27" s="10">
        <v>1646628023.22</v>
      </c>
      <c r="Q27" s="10">
        <v>1531293387.22</v>
      </c>
      <c r="R27" s="20">
        <f t="shared" si="0"/>
        <v>988727711.86000013</v>
      </c>
      <c r="S27" s="21">
        <f t="shared" si="1"/>
        <v>0.73980849687894734</v>
      </c>
      <c r="T27" s="21">
        <f t="shared" si="2"/>
        <v>0.43332316400526316</v>
      </c>
      <c r="U27" s="21">
        <f t="shared" si="3"/>
        <v>0.40297194400526315</v>
      </c>
      <c r="V27" s="1"/>
    </row>
    <row r="28" spans="1:22" ht="56.25" customHeight="1" thickTop="1" thickBot="1">
      <c r="A28" s="8" t="s">
        <v>22</v>
      </c>
      <c r="B28" s="8" t="s">
        <v>28</v>
      </c>
      <c r="C28" s="8" t="s">
        <v>24</v>
      </c>
      <c r="D28" s="8" t="s">
        <v>39</v>
      </c>
      <c r="E28" s="8" t="s">
        <v>17</v>
      </c>
      <c r="F28" s="8" t="s">
        <v>18</v>
      </c>
      <c r="G28" s="8" t="s">
        <v>19</v>
      </c>
      <c r="H28" s="9" t="s">
        <v>40</v>
      </c>
      <c r="I28" s="10">
        <v>138789700000</v>
      </c>
      <c r="J28" s="10">
        <v>0</v>
      </c>
      <c r="K28" s="10">
        <v>0</v>
      </c>
      <c r="L28" s="10">
        <v>138789700000</v>
      </c>
      <c r="M28" s="10">
        <v>138789700000</v>
      </c>
      <c r="N28" s="10">
        <v>0</v>
      </c>
      <c r="O28" s="10">
        <v>138789700000</v>
      </c>
      <c r="P28" s="10">
        <v>6157417311</v>
      </c>
      <c r="Q28" s="10">
        <v>6157417311</v>
      </c>
      <c r="R28" s="20">
        <f t="shared" si="0"/>
        <v>0</v>
      </c>
      <c r="S28" s="21">
        <f t="shared" si="1"/>
        <v>1</v>
      </c>
      <c r="T28" s="21">
        <f t="shared" si="2"/>
        <v>4.4365088410739412E-2</v>
      </c>
      <c r="U28" s="21">
        <f t="shared" si="3"/>
        <v>4.4365088410739412E-2</v>
      </c>
      <c r="V28" s="1"/>
    </row>
    <row r="29" spans="1:22" ht="46.5" thickTop="1" thickBot="1">
      <c r="A29" s="8" t="s">
        <v>22</v>
      </c>
      <c r="B29" s="8" t="s">
        <v>28</v>
      </c>
      <c r="C29" s="8" t="s">
        <v>24</v>
      </c>
      <c r="D29" s="8" t="s">
        <v>39</v>
      </c>
      <c r="E29" s="8" t="s">
        <v>17</v>
      </c>
      <c r="F29" s="8" t="s">
        <v>20</v>
      </c>
      <c r="G29" s="8" t="s">
        <v>19</v>
      </c>
      <c r="H29" s="9" t="s">
        <v>40</v>
      </c>
      <c r="I29" s="10">
        <v>55997510980</v>
      </c>
      <c r="J29" s="10">
        <v>0</v>
      </c>
      <c r="K29" s="10">
        <v>0</v>
      </c>
      <c r="L29" s="10">
        <v>55997510980</v>
      </c>
      <c r="M29" s="10">
        <v>55997510980</v>
      </c>
      <c r="N29" s="10">
        <v>0</v>
      </c>
      <c r="O29" s="10">
        <v>55997510980</v>
      </c>
      <c r="P29" s="10">
        <v>0</v>
      </c>
      <c r="Q29" s="10">
        <v>0</v>
      </c>
      <c r="R29" s="20">
        <f t="shared" si="0"/>
        <v>0</v>
      </c>
      <c r="S29" s="21">
        <f t="shared" si="1"/>
        <v>1</v>
      </c>
      <c r="T29" s="21">
        <f t="shared" si="2"/>
        <v>0</v>
      </c>
      <c r="U29" s="21">
        <f t="shared" si="3"/>
        <v>0</v>
      </c>
      <c r="V29" s="1"/>
    </row>
    <row r="30" spans="1:22" ht="25.5" customHeight="1" thickTop="1" thickBot="1">
      <c r="A30" s="14"/>
      <c r="B30" s="14"/>
      <c r="C30" s="14"/>
      <c r="D30" s="14"/>
      <c r="E30" s="14"/>
      <c r="F30" s="14"/>
      <c r="G30" s="14"/>
      <c r="H30" s="15" t="s">
        <v>67</v>
      </c>
      <c r="I30" s="16">
        <f>SUM(I27:I29)</f>
        <v>198587210980</v>
      </c>
      <c r="J30" s="16">
        <f t="shared" ref="J30:Q30" si="7">SUM(J27:J29)</f>
        <v>0</v>
      </c>
      <c r="K30" s="16">
        <f t="shared" si="7"/>
        <v>0</v>
      </c>
      <c r="L30" s="16">
        <f t="shared" si="7"/>
        <v>198587210980</v>
      </c>
      <c r="M30" s="16">
        <f t="shared" si="7"/>
        <v>198250451616.47</v>
      </c>
      <c r="N30" s="16">
        <f t="shared" si="7"/>
        <v>336759363.52999997</v>
      </c>
      <c r="O30" s="16">
        <f t="shared" si="7"/>
        <v>197598483268.14001</v>
      </c>
      <c r="P30" s="16">
        <f t="shared" si="7"/>
        <v>7804045334.2200003</v>
      </c>
      <c r="Q30" s="16">
        <f t="shared" si="7"/>
        <v>7688710698.2200003</v>
      </c>
      <c r="R30" s="22">
        <f t="shared" si="0"/>
        <v>988727711.85998535</v>
      </c>
      <c r="S30" s="23">
        <f t="shared" si="1"/>
        <v>0.99502119141015799</v>
      </c>
      <c r="T30" s="23">
        <f t="shared" si="2"/>
        <v>3.9297824344821264E-2</v>
      </c>
      <c r="U30" s="23">
        <f t="shared" si="3"/>
        <v>3.8717048596821985E-2</v>
      </c>
    </row>
    <row r="31" spans="1:22" ht="35.25" customHeight="1" thickTop="1" thickBot="1">
      <c r="A31" s="17"/>
      <c r="B31" s="17"/>
      <c r="C31" s="17"/>
      <c r="D31" s="17"/>
      <c r="E31" s="17"/>
      <c r="F31" s="17"/>
      <c r="G31" s="17"/>
      <c r="H31" s="18" t="s">
        <v>68</v>
      </c>
      <c r="I31" s="19">
        <f>+I11+I23+I26+I30</f>
        <v>310330230533</v>
      </c>
      <c r="J31" s="19">
        <f t="shared" ref="J31:R31" si="8">+J11+J23+J26+J30</f>
        <v>137250000000</v>
      </c>
      <c r="K31" s="19">
        <f t="shared" si="8"/>
        <v>0</v>
      </c>
      <c r="L31" s="19">
        <f t="shared" si="8"/>
        <v>447580230533</v>
      </c>
      <c r="M31" s="19">
        <f t="shared" si="8"/>
        <v>321591281244.91003</v>
      </c>
      <c r="N31" s="19">
        <f t="shared" si="8"/>
        <v>125988949288.09</v>
      </c>
      <c r="O31" s="19">
        <f t="shared" si="8"/>
        <v>299057462130.71002</v>
      </c>
      <c r="P31" s="19">
        <f t="shared" si="8"/>
        <v>44695480236.479996</v>
      </c>
      <c r="Q31" s="19">
        <f t="shared" si="8"/>
        <v>44359293311.489998</v>
      </c>
      <c r="R31" s="20">
        <f t="shared" si="8"/>
        <v>148522768402.29001</v>
      </c>
      <c r="S31" s="21">
        <f t="shared" si="1"/>
        <v>0.66816503886817802</v>
      </c>
      <c r="T31" s="21">
        <f t="shared" si="2"/>
        <v>9.9860264568107648E-2</v>
      </c>
      <c r="U31" s="21">
        <f t="shared" si="3"/>
        <v>9.9109143535372021E-2</v>
      </c>
    </row>
    <row r="32" spans="1:22" ht="15.75" thickTop="1">
      <c r="A32" s="26" t="s">
        <v>70</v>
      </c>
      <c r="B32" s="26"/>
      <c r="C32" s="26"/>
      <c r="D32" s="26"/>
      <c r="E32" s="26"/>
      <c r="F32" s="27"/>
      <c r="G32" s="26"/>
      <c r="H32" s="5"/>
      <c r="I32" s="5"/>
      <c r="J32" s="5"/>
      <c r="K32" s="5"/>
      <c r="L32" s="5"/>
      <c r="M32" s="5"/>
      <c r="N32" s="5"/>
      <c r="O32" s="24"/>
      <c r="P32" s="24"/>
      <c r="Q32" s="5"/>
      <c r="R32" s="24"/>
      <c r="S32" s="24"/>
      <c r="T32" s="24"/>
      <c r="U32" s="24"/>
    </row>
    <row r="33" spans="1:22">
      <c r="A33" s="26" t="s">
        <v>71</v>
      </c>
      <c r="B33" s="26"/>
      <c r="C33" s="26"/>
      <c r="D33" s="26"/>
      <c r="E33" s="26"/>
      <c r="F33" s="26"/>
      <c r="G33" s="26"/>
      <c r="H33" s="5"/>
      <c r="I33" s="5"/>
      <c r="J33" s="5"/>
      <c r="K33" s="5"/>
      <c r="L33" s="5"/>
      <c r="M33" s="5"/>
      <c r="N33" s="5"/>
      <c r="O33" s="24"/>
      <c r="P33" s="24"/>
      <c r="Q33" s="5"/>
      <c r="R33" s="24"/>
      <c r="S33" s="24"/>
      <c r="T33" s="24"/>
      <c r="U33" s="24"/>
    </row>
    <row r="34" spans="1:22">
      <c r="A34" s="26" t="s">
        <v>72</v>
      </c>
      <c r="B34" s="26"/>
      <c r="C34" s="26"/>
      <c r="D34" s="26"/>
      <c r="E34" s="26"/>
      <c r="F34" s="26"/>
      <c r="G34" s="26"/>
      <c r="H34" s="5"/>
      <c r="I34" s="5"/>
      <c r="J34" s="5"/>
      <c r="K34" s="5"/>
      <c r="L34" s="5"/>
      <c r="M34" s="5"/>
      <c r="N34" s="5"/>
      <c r="O34" s="24"/>
      <c r="P34" s="24"/>
      <c r="Q34" s="5"/>
      <c r="R34" s="24"/>
      <c r="S34" s="24"/>
      <c r="T34" s="24"/>
      <c r="U34" s="24"/>
    </row>
    <row r="35" spans="1:2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24"/>
      <c r="P35" s="24"/>
      <c r="Q35" s="5"/>
      <c r="R35" s="24"/>
      <c r="S35" s="24"/>
      <c r="T35" s="24"/>
      <c r="U35" s="24"/>
    </row>
    <row r="36" spans="1:2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24"/>
      <c r="S36" s="24"/>
      <c r="T36" s="24"/>
      <c r="U36" s="24"/>
    </row>
    <row r="37" spans="1:2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24"/>
      <c r="S37" s="24"/>
      <c r="T37" s="24"/>
      <c r="U37" s="24"/>
    </row>
    <row r="38" spans="1:2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24"/>
      <c r="S38" s="24"/>
      <c r="T38" s="24"/>
      <c r="U38" s="24"/>
    </row>
    <row r="39" spans="1:2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25"/>
      <c r="S39" s="24"/>
      <c r="T39" s="24"/>
      <c r="U39" s="24"/>
      <c r="V39" s="1"/>
    </row>
    <row r="40" spans="1:2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25"/>
      <c r="S40" s="24"/>
      <c r="T40" s="24"/>
      <c r="U40" s="24"/>
      <c r="V40" s="1"/>
    </row>
    <row r="41" spans="1:2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25"/>
      <c r="S41" s="24"/>
      <c r="T41" s="24"/>
      <c r="U41" s="24"/>
      <c r="V41" s="1"/>
    </row>
    <row r="42" spans="1:2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6"/>
      <c r="S42" s="5"/>
      <c r="T42" s="5"/>
      <c r="U42" s="5"/>
      <c r="V42" s="1"/>
    </row>
    <row r="43" spans="1:2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6"/>
      <c r="S43" s="5"/>
      <c r="T43" s="5"/>
      <c r="U43" s="5"/>
      <c r="V43" s="1"/>
    </row>
    <row r="44" spans="1:2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6"/>
      <c r="S44" s="5"/>
      <c r="T44" s="5"/>
      <c r="U44" s="5"/>
      <c r="V44" s="1"/>
    </row>
    <row r="45" spans="1:2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6"/>
      <c r="S45" s="5"/>
      <c r="T45" s="5"/>
      <c r="U45" s="5"/>
      <c r="V45" s="1"/>
    </row>
    <row r="46" spans="1:2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4"/>
      <c r="S46" s="1"/>
      <c r="T46" s="1"/>
      <c r="U46" s="1"/>
      <c r="V46" s="1"/>
    </row>
    <row r="47" spans="1:22">
      <c r="R47" s="2"/>
    </row>
    <row r="48" spans="1:22">
      <c r="R48" s="2"/>
    </row>
    <row r="49" spans="18:18">
      <c r="R49" s="2"/>
    </row>
    <row r="50" spans="18:18">
      <c r="R50" s="2"/>
    </row>
    <row r="51" spans="18:18">
      <c r="R51" s="2"/>
    </row>
    <row r="52" spans="18:18" ht="33.950000000000003" customHeight="1">
      <c r="R52" s="2"/>
    </row>
    <row r="53" spans="18:18" ht="35.1" customHeight="1">
      <c r="R53" s="2"/>
    </row>
    <row r="54" spans="18:18" ht="35.1" customHeight="1">
      <c r="R54" s="2"/>
    </row>
    <row r="55" spans="18:18" ht="35.1" customHeight="1">
      <c r="R55" s="2"/>
    </row>
    <row r="56" spans="18:18" ht="35.1" customHeight="1">
      <c r="R56" s="2"/>
    </row>
    <row r="57" spans="18:18" ht="35.1" customHeight="1">
      <c r="R57" s="2"/>
    </row>
    <row r="58" spans="18:18" ht="35.1" customHeight="1">
      <c r="R58" s="2"/>
    </row>
    <row r="59" spans="18:18" ht="35.1" customHeight="1">
      <c r="R59" s="2"/>
    </row>
    <row r="60" spans="18:18" ht="35.1" customHeight="1">
      <c r="R60" s="2"/>
    </row>
    <row r="61" spans="18:18" ht="35.1" customHeight="1">
      <c r="R61" s="2"/>
    </row>
    <row r="62" spans="18:18" ht="35.1" customHeight="1">
      <c r="R62" s="2"/>
    </row>
    <row r="63" spans="18:18" ht="35.1" customHeight="1">
      <c r="R63" s="2"/>
    </row>
    <row r="64" spans="18:18" ht="35.1" customHeight="1">
      <c r="R64" s="2"/>
    </row>
    <row r="65" spans="18:18" ht="35.1" customHeight="1">
      <c r="R65" s="2"/>
    </row>
    <row r="66" spans="18:18" ht="48.75" customHeight="1">
      <c r="R66" s="2"/>
    </row>
    <row r="67" spans="18:18" ht="35.1" customHeight="1">
      <c r="R67" s="2"/>
    </row>
    <row r="68" spans="18:18">
      <c r="R68" s="2"/>
    </row>
    <row r="69" spans="18:18">
      <c r="R69" s="2"/>
    </row>
    <row r="70" spans="18:18">
      <c r="R70" s="2"/>
    </row>
    <row r="71" spans="18:18">
      <c r="R71" s="2"/>
    </row>
    <row r="72" spans="18:18">
      <c r="R72" s="2"/>
    </row>
  </sheetData>
  <mergeCells count="3">
    <mergeCell ref="A4:U4"/>
    <mergeCell ref="A5:U5"/>
    <mergeCell ref="A6:U6"/>
  </mergeCells>
  <printOptions horizontalCentered="1"/>
  <pageMargins left="0.19685039370078741" right="0" top="0.59055118110236227" bottom="0.39370078740157483" header="0.78740157480314965" footer="0.78740157480314965"/>
  <pageSetup paperSize="14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INVERSION </vt:lpstr>
      <vt:lpstr>'INVERSION '!Títulos_a_imprimir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2023-09-08T14:19:05Z</cp:lastPrinted>
  <dcterms:created xsi:type="dcterms:W3CDTF">2023-09-07T15:26:35Z</dcterms:created>
  <dcterms:modified xsi:type="dcterms:W3CDTF">2023-09-08T14:19:08Z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